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4235" windowHeight="8190"/>
  </bookViews>
  <sheets>
    <sheet name="на2011г" sheetId="1" r:id="rId1"/>
    <sheet name="1" sheetId="2" r:id="rId2"/>
    <sheet name="2" sheetId="3" r:id="rId3"/>
  </sheets>
  <calcPr calcId="125725"/>
</workbook>
</file>

<file path=xl/calcChain.xml><?xml version="1.0" encoding="utf-8"?>
<calcChain xmlns="http://schemas.openxmlformats.org/spreadsheetml/2006/main">
  <c r="E93" i="1"/>
  <c r="F102"/>
  <c r="F97"/>
  <c r="F94"/>
  <c r="E96"/>
  <c r="E95" s="1"/>
  <c r="E99"/>
  <c r="E98" s="1"/>
  <c r="F87"/>
  <c r="E86"/>
  <c r="F75"/>
  <c r="E74"/>
  <c r="E107"/>
  <c r="E81"/>
  <c r="F82"/>
  <c r="E52"/>
  <c r="F53"/>
  <c r="F90"/>
  <c r="F84"/>
  <c r="F51"/>
  <c r="F40"/>
  <c r="F38"/>
  <c r="F34"/>
  <c r="F31"/>
  <c r="F29"/>
  <c r="F26"/>
  <c r="F19"/>
  <c r="F18"/>
  <c r="F17"/>
  <c r="F16"/>
  <c r="F12"/>
  <c r="F13"/>
  <c r="F11"/>
  <c r="E50"/>
  <c r="E89"/>
  <c r="E88" s="1"/>
  <c r="E83"/>
  <c r="E39"/>
  <c r="F39" s="1"/>
  <c r="E37"/>
  <c r="E33"/>
  <c r="E30"/>
  <c r="E28"/>
  <c r="E25"/>
  <c r="E15"/>
  <c r="E14" s="1"/>
  <c r="E10"/>
  <c r="D107"/>
  <c r="D105"/>
  <c r="D104" s="1"/>
  <c r="D103" s="1"/>
  <c r="D99"/>
  <c r="D98" s="1"/>
  <c r="D96"/>
  <c r="D95" s="1"/>
  <c r="D93"/>
  <c r="F93" s="1"/>
  <c r="D91"/>
  <c r="D89"/>
  <c r="D86"/>
  <c r="D85" s="1"/>
  <c r="D83"/>
  <c r="D81"/>
  <c r="D76"/>
  <c r="D74"/>
  <c r="D71"/>
  <c r="D69"/>
  <c r="D66"/>
  <c r="D64"/>
  <c r="D60"/>
  <c r="D57"/>
  <c r="D52"/>
  <c r="F52" s="1"/>
  <c r="D50"/>
  <c r="D47"/>
  <c r="D44"/>
  <c r="D43" s="1"/>
  <c r="D41"/>
  <c r="D37"/>
  <c r="D33"/>
  <c r="D32" s="1"/>
  <c r="D30"/>
  <c r="D28"/>
  <c r="D25"/>
  <c r="D21"/>
  <c r="D20" s="1"/>
  <c r="D15"/>
  <c r="D14" s="1"/>
  <c r="D10"/>
  <c r="D9" s="1"/>
  <c r="F95" l="1"/>
  <c r="D73"/>
  <c r="F73" s="1"/>
  <c r="E80"/>
  <c r="F98"/>
  <c r="F86"/>
  <c r="F74"/>
  <c r="D49"/>
  <c r="D46" s="1"/>
  <c r="D56"/>
  <c r="D63"/>
  <c r="D55" s="1"/>
  <c r="F99"/>
  <c r="F96"/>
  <c r="E85"/>
  <c r="E73"/>
  <c r="F81"/>
  <c r="D68"/>
  <c r="F50"/>
  <c r="F25"/>
  <c r="F89"/>
  <c r="D88"/>
  <c r="F88" s="1"/>
  <c r="D80"/>
  <c r="F83"/>
  <c r="E49"/>
  <c r="E46" s="1"/>
  <c r="D36"/>
  <c r="D35" s="1"/>
  <c r="F37"/>
  <c r="F33"/>
  <c r="D27"/>
  <c r="D24" s="1"/>
  <c r="F30"/>
  <c r="F28"/>
  <c r="F14"/>
  <c r="F15"/>
  <c r="F10"/>
  <c r="E36"/>
  <c r="E32"/>
  <c r="F32" s="1"/>
  <c r="E27"/>
  <c r="E24" s="1"/>
  <c r="E9"/>
  <c r="F9" s="1"/>
  <c r="E79" l="1"/>
  <c r="E78" s="1"/>
  <c r="F80"/>
  <c r="F49"/>
  <c r="E8"/>
  <c r="F85"/>
  <c r="F46"/>
  <c r="F27"/>
  <c r="D79"/>
  <c r="D8"/>
  <c r="F24"/>
  <c r="E35"/>
  <c r="F35" s="1"/>
  <c r="F36"/>
  <c r="E109" l="1"/>
  <c r="D78"/>
  <c r="F78" s="1"/>
  <c r="F79"/>
  <c r="F8"/>
  <c r="D109" l="1"/>
  <c r="F109" s="1"/>
</calcChain>
</file>

<file path=xl/sharedStrings.xml><?xml version="1.0" encoding="utf-8"?>
<sst xmlns="http://schemas.openxmlformats.org/spreadsheetml/2006/main" count="298" uniqueCount="212">
  <si>
    <t xml:space="preserve">Код бюджетной классификации </t>
  </si>
  <si>
    <t>000</t>
  </si>
  <si>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</si>
  <si>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</si>
  <si>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</si>
  <si>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</si>
  <si>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</si>
  <si>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1 01 02020 01 0000 110</t>
  </si>
  <si>
    <t>1 05 00000 00 0000 000</t>
  </si>
  <si>
    <t>НАЛОГИ НА СОВОКУПНЫЙ ДОХОД</t>
  </si>
  <si>
    <t>182</t>
  </si>
  <si>
    <t xml:space="preserve">Единый сельскохозяйственный налог 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</si>
  <si>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</si>
  <si>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</si>
  <si>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</si>
  <si>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</si>
  <si>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</si>
  <si>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</si>
  <si>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</si>
  <si>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Дотации от других бюджетов бюджетной системы Российской Федерации</t>
  </si>
  <si>
    <t>Дотации бюджетам на поддержку мер по обеспечению сбалансированности бюджетов</t>
  </si>
  <si>
    <t>ВСЕГО ДОХОДОВ:</t>
  </si>
  <si>
    <t xml:space="preserve">1 06 00000 00 0000 000 </t>
  </si>
  <si>
    <t>НАЛОГИ НА ИМУЩЕСТВО</t>
  </si>
  <si>
    <t>1 14 00000 00 0000 000</t>
  </si>
  <si>
    <t>ДОХОДЫ ОТ ПРОДАЖИ МАТЕРИАЛЬНЫХ И НЕМАТЕРИАЛЬНЫХ АКТИВОВ</t>
  </si>
  <si>
    <t>919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</si>
  <si>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</si>
  <si>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1 01 02030 01 0000 110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</si>
  <si>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</si>
  <si>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</si>
  <si>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</si>
  <si>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</si>
  <si>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1 13 00000 00 0000 000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</si>
  <si>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</si>
  <si>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</si>
  <si>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Дотации на выравнивание 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</si>
  <si>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</si>
  <si>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</si>
  <si>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2 07 00000 00 0000 180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</si>
  <si>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</si>
  <si>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</si>
  <si>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Наименование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</si>
  <si>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</si>
  <si>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</si>
  <si>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</si>
  <si>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</si>
  <si>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</si>
  <si>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</si>
  <si>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</si>
  <si>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</si>
  <si>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</si>
  <si>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</si>
  <si>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</si>
  <si>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</si>
  <si>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000*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</si>
  <si>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</si>
  <si>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</si>
  <si>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</si>
  <si>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2 07 05000 10 0000 180</t>
  </si>
  <si>
    <t>Прочие безвозмездные поступления в бюджеты поселений</t>
  </si>
  <si>
    <t>1 13 03050 10 0003 130</t>
  </si>
  <si>
    <t>Прочие субсидии</t>
  </si>
  <si>
    <t>Прочие субсидии бюджетам поселений</t>
  </si>
  <si>
    <t>1 14 06010 00 0000 430</t>
  </si>
  <si>
    <t>1 14 06014 10 0000 430</t>
  </si>
  <si>
    <t>Субвенции бюджетам поселений на выполнение  передаваемых полномочий субъектов Российской Федерации</t>
  </si>
  <si>
    <t>2 02 03024 10 0000 151</t>
  </si>
  <si>
    <t>Субвенции местным бюджетам на выполнение  передаваемых полномочий субъектов Российской Федерации</t>
  </si>
  <si>
    <t>Прочие доходы от оказания платных услуг получателями средств бюджетов поселений и компенсации затрат  бюджетов поселений</t>
  </si>
  <si>
    <t>ПРОЧИЕ НЕНАЛОГОВЫЕ ДОХОДЫ</t>
  </si>
  <si>
    <t>1 17 00000 00 0000 000</t>
  </si>
  <si>
    <t xml:space="preserve">1 05 03020 01 0000 110 </t>
  </si>
  <si>
    <t>Единый сельскохозяйственный налог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</si>
  <si>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</si>
  <si>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</si>
  <si>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</si>
  <si>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1 14 02000 00 0000 000</t>
  </si>
  <si>
    <t>1 14 06000 00 0000 430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</si>
  <si>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
муниципальных унитарных предприятий, в том числе казенных)</t>
  </si>
  <si>
    <t xml:space="preserve">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
бюджетных и автономных учреждений), в части реализации основных средств по указанному имуществу</t>
  </si>
  <si>
    <t xml:space="preserve">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
средств по указанному имуществу</t>
  </si>
  <si>
    <t xml:space="preserve"> Доходы от реализации имущества, находящегося в собственности поселений (за исключением имущества муниципальных бюджетных и
автономных учреждений, а также имущества муниципальных унитарных предприятий, в том числе казенных), в части реализации материальных
запасов по указанному имуществу</t>
  </si>
  <si>
    <t xml:space="preserve">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</si>
  <si>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</si>
  <si>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 государственной и муниципальной собственности (за исключением земельных участков автономных учреждений)</t>
  </si>
  <si>
    <t xml:space="preserve"> 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</si>
  <si>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 xml:space="preserve"> Доходы от продажи земельных участков, находящихся в собственности поселений (за исключением земельных участков муниципальных
автономных учреждений)</t>
  </si>
  <si>
    <t xml:space="preserve"> ШТРАФЫ, САНКЦИИ, ВОЗМЕЩЕНИЕ УЩЕРБА</t>
  </si>
  <si>
    <t xml:space="preserve">1 16 00000 00 0000 000 </t>
  </si>
  <si>
    <t>1 16 90000 00 0000 140</t>
  </si>
  <si>
    <t>1 16 90050 10 0000 140</t>
  </si>
  <si>
    <t xml:space="preserve"> Прочие поступления от денежных взысканий (штрафов) и иных сумм в возмещение ущерба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</si>
  <si>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</si>
  <si>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977</t>
  </si>
  <si>
    <t>2 18 00000 00 0000 151</t>
  </si>
  <si>
    <t>2 18 05000 10 0000 151</t>
  </si>
  <si>
    <t>Приложение № 1</t>
  </si>
  <si>
    <t>1 13 02065 10 0000 130</t>
  </si>
  <si>
    <t>1 01 02000 01 0000 000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</si>
  <si>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</si>
  <si>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</si>
  <si>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</si>
  <si>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</si>
  <si>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</si>
  <si>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</si>
  <si>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</si>
  <si>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</si>
  <si>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</si>
  <si>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</si>
  <si>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</si>
  <si>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</si>
  <si>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</si>
  <si>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</si>
  <si>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</si>
  <si>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1 05 03000 01 0000 110</t>
  </si>
  <si>
    <t xml:space="preserve">1 05 03010 01 1000 110 </t>
  </si>
  <si>
    <t>1 08 04000 01 0000 000</t>
  </si>
  <si>
    <t>1 11 05000 00 0000 000</t>
  </si>
  <si>
    <t>1 11 05010 00 0000 000</t>
  </si>
  <si>
    <t xml:space="preserve">1 11 05013 10 0000 120 </t>
  </si>
  <si>
    <t>1 11 05030 00 0000 000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</si>
  <si>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</si>
  <si>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</si>
  <si>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1 11 05075 10 0000 120</t>
  </si>
  <si>
    <t>Доходы от сдачи в аренду имущества, составляющего казну поселений (за исключением земельных участков)</t>
  </si>
  <si>
    <t>1 11 09000 00 0000 000</t>
  </si>
  <si>
    <t>1 11 09040 00 0000 000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</si>
  <si>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</si>
  <si>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</si>
  <si>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</si>
  <si>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1 13 01995 10 0000 130</t>
  </si>
  <si>
    <t>Прочие доходы от оказания платных услуг (работ) получателями средств бюджетов поселений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</si>
  <si>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</si>
  <si>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</si>
  <si>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</si>
  <si>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</si>
  <si>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 имущества поселений</t>
  </si>
  <si>
    <t>1 13 02990 00 0000 130</t>
  </si>
  <si>
    <t xml:space="preserve">Прочие доходы от компенсации затрат государства </t>
  </si>
  <si>
    <t>1 13 02995 10 0000 130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</si>
  <si>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</si>
  <si>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1 14 02050 10 0000 410</t>
  </si>
  <si>
    <t xml:space="preserve"> 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</si>
  <si>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1 14 02052 10 0000 410</t>
  </si>
  <si>
    <t>1 14 02053 10 0000 410</t>
  </si>
  <si>
    <t>1 14 02050 10 0000 440</t>
  </si>
  <si>
    <t>1 14 02052 10 0000 440</t>
  </si>
  <si>
    <t>1 14 02053 10 0000 440</t>
  </si>
  <si>
    <t>1 14 06020 00 0000 430</t>
  </si>
  <si>
    <t>1 14 06026 10 0000 430</t>
  </si>
  <si>
    <t xml:space="preserve">1 16 51000 02 0000 140 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</si>
  <si>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</si>
  <si>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1 16 51040 02 0000 140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</si>
  <si>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</si>
  <si>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993</t>
  </si>
  <si>
    <t>1 17 14000 00 0000 180</t>
  </si>
  <si>
    <t xml:space="preserve"> Средства самообложения граждан</t>
  </si>
  <si>
    <t>1 17 14030 10 0000 180</t>
  </si>
  <si>
    <t xml:space="preserve"> Средства самообложения граждан, зачисляемые в бюджеты поселений
</t>
  </si>
  <si>
    <t>Субсидии бюджетам бюджетной системы Российской Федерации (межбюджетные субсидии)</t>
  </si>
  <si>
    <t>2 02 03024 00 0000 000</t>
  </si>
  <si>
    <t>2 02 04000 00 0000 151</t>
  </si>
  <si>
    <t>Иные межбюджетные трансферты</t>
  </si>
  <si>
    <t>Прочие межбюджетные трансферты, передаваемые бюджетам поселений</t>
  </si>
  <si>
    <t>2 04 00000 00 0000 180</t>
  </si>
  <si>
    <t>БЕЗВОЗМЕЗДНЫЕ ПОСТУПЛЕНИЯ ОТ НЕГОСУДАРСТВЕННЫХ ОРГАНИЗАЦИЙ</t>
  </si>
  <si>
    <t xml:space="preserve">2 04 05000 10 0000 180 </t>
  </si>
  <si>
    <t>Безвозмездные поступления  от негосударственных организаций в бюджеты поселений</t>
  </si>
  <si>
    <t>2 04 05099 10 0000 180</t>
  </si>
  <si>
    <t xml:space="preserve"> Прочие безвозмездные поступления от негосударственных организаций в бюджеты поселений</t>
  </si>
  <si>
    <t>2 07 05010 10 0000 180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</si>
  <si>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  </t>
  </si>
  <si>
    <t>2 07 05020 10 0000 180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</si>
  <si>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</si>
  <si>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2 07 05030 10 0000 180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</si>
  <si>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</si>
  <si>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</si>
  <si>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</si>
  <si>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</si>
  <si>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2 18 05010 10 0000 151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</si>
  <si>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</si>
  <si>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2 19 00000 00 0000 000</t>
  </si>
  <si>
    <t xml:space="preserve"> ВОЗВРАТ ОСТАТКОВ СУБСИДИЙ, СУБВЕНЦИЙ И ИНЫХ МЕЖБЮДЖЕТНЫХ ТРАНСФЕРТОВ, ИМЕЮЩИХ ЦЕЛЕВОЕ НАЗНАЧЕНИЕ, ПРОШЛЫХ ЛЕТ
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</si>
  <si>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</si>
  <si>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</si>
  <si>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Сумма  по плану (тыс.руб.)</t>
  </si>
  <si>
    <t>Исполнено</t>
  </si>
  <si>
    <t>% выполнения</t>
  </si>
  <si>
    <t>1 06 06033 10 0000 110</t>
  </si>
  <si>
    <t>1 06 06033 00 0000 000</t>
  </si>
  <si>
    <t>Земельный налог с организаций, обладающих земельным участком, расположенным в границах сельских поселений</t>
  </si>
  <si>
    <t>1 06 06043 00 0000 000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</si>
  <si>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</si>
  <si>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</si>
  <si>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1 17 01000 00 0000 180</t>
  </si>
  <si>
    <t>Невыясненные поступления</t>
  </si>
  <si>
    <t>1 17 01050 10 0000 180</t>
  </si>
  <si>
    <t>Невыясненные поступления, зачисляемые в бюджеты сельских поселений</t>
  </si>
  <si>
    <t>2 02 10000 00 0000 151</t>
  </si>
  <si>
    <t>2 02 15001 00 0000 151</t>
  </si>
  <si>
    <t>2 02 15002 00 0000 151</t>
  </si>
  <si>
    <t>2 02 15002 10 0000 151</t>
  </si>
  <si>
    <t>2 02 20000 00 0000 151</t>
  </si>
  <si>
    <t>2 02 29999 00 0000 151</t>
  </si>
  <si>
    <t>2 02 29999 10 0000 151</t>
  </si>
  <si>
    <t>2 02 30000 00 0000 151</t>
  </si>
  <si>
    <t>2 02 35118 00 0000 151</t>
  </si>
  <si>
    <t>2 02 49999 10 0000 151</t>
  </si>
  <si>
    <t>2 02 35118 10 0000 151</t>
  </si>
  <si>
    <t>2 02 16001 10 0000 151</t>
  </si>
  <si>
    <t xml:space="preserve"> Отчет об исполнении бюджета Котельничского сельского  поселения за 1 квартал 2022 года по налоговым, неналоговым доходам и по безвозмездным  поступлениям  по подстатьям классификации доходов бюджета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</si>
</sst>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5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62">
    <xf numFmtId="0" fontId="0" fillId="0" borderId="0" xfId="0"/>
    <xf numFmtId="49" fontId="6" fillId="2" borderId="1" xfId="0" applyNumberFormat="1" applyFont="1" applyFill="1" applyBorder="1" applyAlignment="1">
      <alignment horizontal="right" vertical="top" wrapText="1"/>
    </xf>
    <xf numFmtId="49" fontId="8" fillId="2" borderId="1" xfId="0" applyNumberFormat="1" applyFont="1" applyFill="1" applyBorder="1" applyAlignment="1">
      <alignment horizontal="right" vertical="top" wrapText="1"/>
    </xf>
    <xf numFmtId="0" fontId="9" fillId="0" borderId="0" xfId="0" applyFont="1"/>
    <xf numFmtId="0" fontId="7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14" fillId="0" borderId="0" xfId="0" applyFont="1"/>
    <xf numFmtId="0" fontId="4" fillId="0" borderId="1" xfId="0" applyFont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1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vertical="top" wrapText="1"/>
    </xf>
    <xf numFmtId="49" fontId="4" fillId="3" borderId="1" xfId="0" applyNumberFormat="1" applyFont="1" applyFill="1" applyBorder="1" applyAlignment="1">
      <alignment horizontal="right" vertical="top" wrapText="1"/>
    </xf>
    <xf numFmtId="0" fontId="13" fillId="3" borderId="1" xfId="0" applyFont="1" applyFill="1" applyBorder="1" applyAlignment="1">
      <alignment vertical="top" wrapText="1"/>
    </xf>
    <xf numFmtId="49" fontId="6" fillId="3" borderId="1" xfId="0" applyNumberFormat="1" applyFont="1" applyFill="1" applyBorder="1" applyAlignment="1">
      <alignment horizontal="right" vertical="top" wrapText="1"/>
    </xf>
    <xf numFmtId="2" fontId="18" fillId="0" borderId="1" xfId="0" applyNumberFormat="1" applyFont="1" applyBorder="1" applyAlignment="1">
      <alignment horizontal="center" vertical="top" wrapText="1"/>
    </xf>
    <xf numFmtId="2" fontId="18" fillId="3" borderId="1" xfId="0" applyNumberFormat="1" applyFont="1" applyFill="1" applyBorder="1" applyAlignment="1">
      <alignment horizontal="center" vertical="top" wrapText="1"/>
    </xf>
    <xf numFmtId="2" fontId="19" fillId="0" borderId="1" xfId="0" applyNumberFormat="1" applyFont="1" applyBorder="1" applyAlignment="1">
      <alignment horizontal="center" vertical="top" wrapText="1"/>
    </xf>
    <xf numFmtId="2" fontId="20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22" fillId="0" borderId="1" xfId="0" applyNumberFormat="1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wrapText="1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5" fillId="4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2" fontId="2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2" fontId="24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165" fontId="23" fillId="0" borderId="1" xfId="0" applyNumberFormat="1" applyFont="1" applyBorder="1" applyAlignment="1">
      <alignment horizontal="center" vertical="top" wrapText="1"/>
    </xf>
    <xf numFmtId="164" fontId="4" fillId="2" borderId="1" xfId="1" applyFont="1" applyFill="1" applyBorder="1" applyAlignment="1">
      <alignment horizontal="right" vertical="top" wrapText="1"/>
    </xf>
    <xf numFmtId="0" fontId="16" fillId="0" borderId="1" xfId="0" applyFont="1" applyBorder="1" applyAlignment="1">
      <alignment horizontal="left" wrapText="1"/>
    </xf>
    <xf numFmtId="165" fontId="24" fillId="0" borderId="1" xfId="0" applyNumberFormat="1" applyFont="1" applyBorder="1" applyAlignment="1">
      <alignment horizontal="center" vertical="top" wrapText="1"/>
    </xf>
    <xf numFmtId="164" fontId="4" fillId="0" borderId="1" xfId="1" applyFont="1" applyBorder="1" applyAlignment="1">
      <alignment horizontal="left" vertical="top" wrapText="1"/>
    </xf>
    <xf numFmtId="164" fontId="16" fillId="0" borderId="1" xfId="1" applyFont="1" applyBorder="1" applyAlignment="1">
      <alignment horizontal="left" vertical="top" wrapText="1"/>
    </xf>
    <xf numFmtId="2" fontId="22" fillId="0" borderId="1" xfId="1" applyNumberFormat="1" applyFont="1" applyFill="1" applyBorder="1" applyAlignment="1">
      <alignment horizontal="center" vertical="top" wrapText="1"/>
    </xf>
    <xf numFmtId="164" fontId="0" fillId="0" borderId="0" xfId="1" applyFont="1"/>
    <xf numFmtId="164" fontId="6" fillId="2" borderId="1" xfId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15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15" fillId="4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tabSelected="1" workbookViewId="0">
      <selection activeCell="E109" sqref="E109"/>
    </sheetView>
  </sheetViews>
  <sheetFormatPr defaultRowHeight="12.75"/>
  <cols>
    <col min="1" max="1" width="3.42578125" customWidth="1"/>
    <col min="2" max="2" width="17.5703125" customWidth="1"/>
    <col min="3" max="3" width="71" customWidth="1"/>
    <col min="4" max="6" width="13.140625" customWidth="1"/>
    <col min="7" max="7" width="11.42578125" customWidth="1"/>
    <col min="8" max="8" width="9" customWidth="1"/>
  </cols>
  <sheetData>
    <row r="1" spans="1:6" ht="15">
      <c r="A1" s="58" t="s">
        <v>97</v>
      </c>
      <c r="B1" s="58"/>
      <c r="C1" s="58"/>
      <c r="D1" s="58"/>
      <c r="E1" s="35"/>
      <c r="F1" s="35"/>
    </row>
    <row r="2" spans="1:6" ht="15" hidden="1">
      <c r="A2" s="58"/>
      <c r="B2" s="58"/>
      <c r="C2" s="58"/>
      <c r="D2" s="58"/>
      <c r="E2" s="35"/>
      <c r="F2" s="35"/>
    </row>
    <row r="3" spans="1:6" ht="15" hidden="1">
      <c r="A3" s="58"/>
      <c r="B3" s="58"/>
      <c r="C3" s="58"/>
      <c r="D3" s="58"/>
      <c r="E3" s="35"/>
      <c r="F3" s="35"/>
    </row>
    <row r="4" spans="1:6" ht="15" hidden="1">
      <c r="A4" s="59"/>
      <c r="B4" s="59"/>
      <c r="C4" s="59"/>
      <c r="D4" s="59"/>
      <c r="E4" s="36"/>
      <c r="F4" s="36"/>
    </row>
    <row r="5" spans="1:6" ht="15.75" hidden="1">
      <c r="A5" s="61"/>
      <c r="B5" s="61"/>
      <c r="C5" s="61"/>
      <c r="D5" s="61"/>
      <c r="E5" s="37"/>
      <c r="F5" s="37"/>
    </row>
    <row r="6" spans="1:6" ht="48.75" customHeight="1">
      <c r="A6" s="56" t="s">
        <v>211</v>
      </c>
      <c r="B6" s="56"/>
      <c r="C6" s="56"/>
      <c r="D6" s="56"/>
      <c r="E6" s="57"/>
      <c r="F6" s="57"/>
    </row>
    <row r="7" spans="1:6" ht="60" customHeight="1">
      <c r="A7" s="60" t="s">
        <v>0</v>
      </c>
      <c r="B7" s="60"/>
      <c r="C7" s="12" t="s">
        <v>42</v>
      </c>
      <c r="D7" s="12" t="s">
        <v>186</v>
      </c>
      <c r="E7" s="12" t="s">
        <v>187</v>
      </c>
      <c r="F7" s="12" t="s">
        <v>188</v>
      </c>
    </row>
    <row r="8" spans="1:6" ht="30" customHeight="1">
      <c r="A8" s="14" t="s">
        <v>1</v>
      </c>
      <c r="B8" s="15" t="s">
        <v>2</v>
      </c>
      <c r="C8" s="25" t="s">
        <v>3</v>
      </c>
      <c r="D8" s="18">
        <f>D9+D14+D20+D24+D32+D35+D46+D55+D68+D73</f>
        <v>2942</v>
      </c>
      <c r="E8" s="18">
        <f>E9+E14+E24+E32+E46+E73</f>
        <v>756.3</v>
      </c>
      <c r="F8" s="18">
        <f t="shared" ref="F8:F19" si="0">E8/D8*100</f>
        <v>25.707002039428961</v>
      </c>
    </row>
    <row r="9" spans="1:6" ht="21.75" customHeight="1">
      <c r="A9" s="10" t="s">
        <v>1</v>
      </c>
      <c r="B9" s="5" t="s">
        <v>4</v>
      </c>
      <c r="C9" s="26" t="s">
        <v>5</v>
      </c>
      <c r="D9" s="19">
        <f>D10</f>
        <v>2047.2</v>
      </c>
      <c r="E9" s="19">
        <f>E10</f>
        <v>642</v>
      </c>
      <c r="F9" s="19">
        <f t="shared" si="0"/>
        <v>31.359906213364596</v>
      </c>
    </row>
    <row r="10" spans="1:6" ht="16.5" customHeight="1">
      <c r="A10" s="10" t="s">
        <v>1</v>
      </c>
      <c r="B10" s="5" t="s">
        <v>99</v>
      </c>
      <c r="C10" s="26" t="s">
        <v>6</v>
      </c>
      <c r="D10" s="20">
        <f>D11+D12+D13</f>
        <v>2047.2</v>
      </c>
      <c r="E10" s="20">
        <f>E11+E12+E13</f>
        <v>642</v>
      </c>
      <c r="F10" s="20">
        <f t="shared" si="0"/>
        <v>31.359906213364596</v>
      </c>
    </row>
    <row r="11" spans="1:6" ht="62.25" customHeight="1">
      <c r="A11" s="13">
        <v>182</v>
      </c>
      <c r="B11" s="6" t="s">
        <v>100</v>
      </c>
      <c r="C11" s="28" t="s">
        <v>101</v>
      </c>
      <c r="D11" s="38">
        <v>2045.9</v>
      </c>
      <c r="E11" s="38">
        <v>641.70000000000005</v>
      </c>
      <c r="F11" s="23">
        <f t="shared" si="0"/>
        <v>31.365169363116479</v>
      </c>
    </row>
    <row r="12" spans="1:6" ht="51" customHeight="1">
      <c r="A12" s="13">
        <v>182</v>
      </c>
      <c r="B12" s="6" t="s">
        <v>7</v>
      </c>
      <c r="C12" s="28" t="s">
        <v>102</v>
      </c>
      <c r="D12" s="23">
        <v>0</v>
      </c>
      <c r="E12" s="23">
        <v>-0.2</v>
      </c>
      <c r="F12" s="23" t="e">
        <f t="shared" si="0"/>
        <v>#DIV/0!</v>
      </c>
    </row>
    <row r="13" spans="1:6" ht="42.75" customHeight="1">
      <c r="A13" s="11">
        <v>182</v>
      </c>
      <c r="B13" s="7" t="s">
        <v>28</v>
      </c>
      <c r="C13" s="28" t="s">
        <v>27</v>
      </c>
      <c r="D13" s="23">
        <v>1.3</v>
      </c>
      <c r="E13" s="23">
        <v>0.5</v>
      </c>
      <c r="F13" s="23">
        <f t="shared" si="0"/>
        <v>38.46153846153846</v>
      </c>
    </row>
    <row r="14" spans="1:6" ht="47.25" customHeight="1">
      <c r="A14" s="10" t="s">
        <v>1</v>
      </c>
      <c r="B14" s="5" t="s">
        <v>103</v>
      </c>
      <c r="C14" s="32" t="s">
        <v>104</v>
      </c>
      <c r="D14" s="39">
        <f>D15</f>
        <v>206.9</v>
      </c>
      <c r="E14" s="39">
        <f>E15</f>
        <v>53</v>
      </c>
      <c r="F14" s="39">
        <f t="shared" si="0"/>
        <v>25.616239729337842</v>
      </c>
    </row>
    <row r="15" spans="1:6" ht="30.75" customHeight="1">
      <c r="A15" s="40">
        <v>100</v>
      </c>
      <c r="B15" s="9" t="s">
        <v>105</v>
      </c>
      <c r="C15" s="31" t="s">
        <v>106</v>
      </c>
      <c r="D15" s="39">
        <f>D16+D17+D18+D19</f>
        <v>206.9</v>
      </c>
      <c r="E15" s="39">
        <f>E16+E17+E18+E19</f>
        <v>53</v>
      </c>
      <c r="F15" s="39">
        <f t="shared" si="0"/>
        <v>25.616239729337842</v>
      </c>
    </row>
    <row r="16" spans="1:6" ht="30.75" customHeight="1">
      <c r="A16" s="11">
        <v>100</v>
      </c>
      <c r="B16" s="7" t="s">
        <v>107</v>
      </c>
      <c r="C16" s="28" t="s">
        <v>108</v>
      </c>
      <c r="D16" s="23">
        <v>93.5</v>
      </c>
      <c r="E16" s="23">
        <v>25.4</v>
      </c>
      <c r="F16" s="23">
        <f t="shared" si="0"/>
        <v>27.165775401069521</v>
      </c>
    </row>
    <row r="17" spans="1:6" ht="43.5" customHeight="1">
      <c r="A17" s="11">
        <v>100</v>
      </c>
      <c r="B17" s="7" t="s">
        <v>109</v>
      </c>
      <c r="C17" s="28" t="s">
        <v>110</v>
      </c>
      <c r="D17" s="23">
        <v>0.5</v>
      </c>
      <c r="E17" s="23">
        <v>0.2</v>
      </c>
      <c r="F17" s="23">
        <f t="shared" si="0"/>
        <v>40</v>
      </c>
    </row>
    <row r="18" spans="1:6" ht="45.75" customHeight="1">
      <c r="A18" s="11">
        <v>100</v>
      </c>
      <c r="B18" s="7" t="s">
        <v>111</v>
      </c>
      <c r="C18" s="28" t="s">
        <v>112</v>
      </c>
      <c r="D18" s="23">
        <v>124.6</v>
      </c>
      <c r="E18" s="23">
        <v>30.8</v>
      </c>
      <c r="F18" s="23">
        <f t="shared" si="0"/>
        <v>24.719101123595507</v>
      </c>
    </row>
    <row r="19" spans="1:6" ht="43.5" customHeight="1">
      <c r="A19" s="11">
        <v>100</v>
      </c>
      <c r="B19" s="7" t="s">
        <v>113</v>
      </c>
      <c r="C19" s="28" t="s">
        <v>114</v>
      </c>
      <c r="D19" s="23">
        <v>-11.7</v>
      </c>
      <c r="E19" s="23">
        <v>-3.4</v>
      </c>
      <c r="F19" s="23">
        <f t="shared" si="0"/>
        <v>29.059829059829063</v>
      </c>
    </row>
    <row r="20" spans="1:6" ht="0.75" customHeight="1">
      <c r="A20" s="1" t="s">
        <v>1</v>
      </c>
      <c r="B20" s="5" t="s">
        <v>8</v>
      </c>
      <c r="C20" s="29" t="s">
        <v>9</v>
      </c>
      <c r="D20" s="20">
        <f>D21</f>
        <v>0</v>
      </c>
      <c r="E20" s="20"/>
      <c r="F20" s="20"/>
    </row>
    <row r="21" spans="1:6" ht="16.5" hidden="1" customHeight="1">
      <c r="A21" s="1" t="s">
        <v>1</v>
      </c>
      <c r="B21" s="4" t="s">
        <v>115</v>
      </c>
      <c r="C21" s="27" t="s">
        <v>11</v>
      </c>
      <c r="D21" s="41">
        <f>D22+D23</f>
        <v>0</v>
      </c>
      <c r="E21" s="41"/>
      <c r="F21" s="41"/>
    </row>
    <row r="22" spans="1:6" ht="15" hidden="1" customHeight="1">
      <c r="A22" s="1" t="s">
        <v>10</v>
      </c>
      <c r="B22" s="4" t="s">
        <v>116</v>
      </c>
      <c r="C22" s="27" t="s">
        <v>11</v>
      </c>
      <c r="D22" s="42"/>
      <c r="E22" s="42"/>
      <c r="F22" s="42"/>
    </row>
    <row r="23" spans="1:6" ht="15" hidden="1" customHeight="1">
      <c r="A23" s="1" t="s">
        <v>10</v>
      </c>
      <c r="B23" s="4" t="s">
        <v>72</v>
      </c>
      <c r="C23" s="30" t="s">
        <v>73</v>
      </c>
      <c r="D23" s="21"/>
      <c r="E23" s="21"/>
      <c r="F23" s="21"/>
    </row>
    <row r="24" spans="1:6" s="3" customFormat="1" ht="28.5" customHeight="1">
      <c r="A24" s="10" t="s">
        <v>1</v>
      </c>
      <c r="B24" s="5" t="s">
        <v>22</v>
      </c>
      <c r="C24" s="29" t="s">
        <v>23</v>
      </c>
      <c r="D24" s="20">
        <f>D25+D27</f>
        <v>683.6</v>
      </c>
      <c r="E24" s="20">
        <f>E25+E27</f>
        <v>61.3</v>
      </c>
      <c r="F24" s="20">
        <f t="shared" ref="F24:F40" si="1">E24/D24*100</f>
        <v>8.9672322995904032</v>
      </c>
    </row>
    <row r="25" spans="1:6" ht="19.149999999999999" customHeight="1">
      <c r="A25" s="1" t="s">
        <v>1</v>
      </c>
      <c r="B25" s="7" t="s">
        <v>43</v>
      </c>
      <c r="C25" s="28" t="s">
        <v>44</v>
      </c>
      <c r="D25" s="22">
        <f>D26</f>
        <v>373.8</v>
      </c>
      <c r="E25" s="22">
        <f>E26</f>
        <v>35.6</v>
      </c>
      <c r="F25" s="22">
        <f t="shared" si="1"/>
        <v>9.5238095238095237</v>
      </c>
    </row>
    <row r="26" spans="1:6" ht="43.5" customHeight="1">
      <c r="A26" s="1" t="s">
        <v>10</v>
      </c>
      <c r="B26" s="7" t="s">
        <v>45</v>
      </c>
      <c r="C26" s="28" t="s">
        <v>46</v>
      </c>
      <c r="D26" s="21">
        <v>373.8</v>
      </c>
      <c r="E26" s="21">
        <v>35.6</v>
      </c>
      <c r="F26" s="21">
        <f t="shared" si="1"/>
        <v>9.5238095238095237</v>
      </c>
    </row>
    <row r="27" spans="1:6" ht="18" customHeight="1">
      <c r="A27" s="1" t="s">
        <v>1</v>
      </c>
      <c r="B27" s="7" t="s">
        <v>47</v>
      </c>
      <c r="C27" s="28" t="s">
        <v>48</v>
      </c>
      <c r="D27" s="22">
        <f>D28+D30</f>
        <v>309.8</v>
      </c>
      <c r="E27" s="22">
        <f>E28+E30</f>
        <v>25.7</v>
      </c>
      <c r="F27" s="22">
        <f t="shared" si="1"/>
        <v>8.295674628792769</v>
      </c>
    </row>
    <row r="28" spans="1:6" ht="43.5" customHeight="1">
      <c r="A28" s="1" t="s">
        <v>1</v>
      </c>
      <c r="B28" s="7" t="s">
        <v>190</v>
      </c>
      <c r="C28" s="28" t="s">
        <v>191</v>
      </c>
      <c r="D28" s="22">
        <f>D29</f>
        <v>87.7</v>
      </c>
      <c r="E28" s="22">
        <f>E29</f>
        <v>23.4</v>
      </c>
      <c r="F28" s="22">
        <f t="shared" si="1"/>
        <v>26.681870011402509</v>
      </c>
    </row>
    <row r="29" spans="1:6" ht="36.75" customHeight="1">
      <c r="A29" s="11">
        <v>182</v>
      </c>
      <c r="B29" s="7" t="s">
        <v>189</v>
      </c>
      <c r="C29" s="28" t="s">
        <v>191</v>
      </c>
      <c r="D29" s="42">
        <v>87.7</v>
      </c>
      <c r="E29" s="42">
        <v>23.4</v>
      </c>
      <c r="F29" s="21">
        <f t="shared" si="1"/>
        <v>26.681870011402509</v>
      </c>
    </row>
    <row r="30" spans="1:6" ht="32.25" customHeight="1">
      <c r="A30" s="1" t="s">
        <v>1</v>
      </c>
      <c r="B30" s="7" t="s">
        <v>192</v>
      </c>
      <c r="C30" s="28" t="s">
        <v>194</v>
      </c>
      <c r="D30" s="22">
        <f>D31</f>
        <v>222.1</v>
      </c>
      <c r="E30" s="22">
        <f>E31</f>
        <v>2.2999999999999998</v>
      </c>
      <c r="F30" s="22">
        <f t="shared" si="1"/>
        <v>1.0355695632597928</v>
      </c>
    </row>
    <row r="31" spans="1:6" ht="30">
      <c r="A31" s="11">
        <v>182</v>
      </c>
      <c r="B31" s="7" t="s">
        <v>193</v>
      </c>
      <c r="C31" s="28" t="s">
        <v>194</v>
      </c>
      <c r="D31" s="42">
        <v>222.1</v>
      </c>
      <c r="E31" s="42">
        <v>2.2999999999999998</v>
      </c>
      <c r="F31" s="21">
        <f t="shared" si="1"/>
        <v>1.0355695632597928</v>
      </c>
    </row>
    <row r="32" spans="1:6" ht="16.5" customHeight="1">
      <c r="A32" s="1" t="s">
        <v>1</v>
      </c>
      <c r="B32" s="5" t="s">
        <v>12</v>
      </c>
      <c r="C32" s="29" t="s">
        <v>13</v>
      </c>
      <c r="D32" s="20">
        <f>D33</f>
        <v>4.3</v>
      </c>
      <c r="E32" s="20">
        <f>E33</f>
        <v>0</v>
      </c>
      <c r="F32" s="20">
        <f t="shared" si="1"/>
        <v>0</v>
      </c>
    </row>
    <row r="33" spans="1:6" ht="45.6" customHeight="1">
      <c r="A33" s="1" t="s">
        <v>1</v>
      </c>
      <c r="B33" s="7" t="s">
        <v>117</v>
      </c>
      <c r="C33" s="28" t="s">
        <v>49</v>
      </c>
      <c r="D33" s="22">
        <f>D34</f>
        <v>4.3</v>
      </c>
      <c r="E33" s="22">
        <f>E34</f>
        <v>0</v>
      </c>
      <c r="F33" s="22">
        <f t="shared" si="1"/>
        <v>0</v>
      </c>
    </row>
    <row r="34" spans="1:6" ht="57.75" customHeight="1">
      <c r="A34" s="1" t="s">
        <v>94</v>
      </c>
      <c r="B34" s="7" t="s">
        <v>50</v>
      </c>
      <c r="C34" s="28" t="s">
        <v>51</v>
      </c>
      <c r="D34" s="42">
        <v>4.3</v>
      </c>
      <c r="E34" s="42">
        <v>0</v>
      </c>
      <c r="F34" s="21">
        <f t="shared" si="1"/>
        <v>0</v>
      </c>
    </row>
    <row r="35" spans="1:6" ht="42.75" hidden="1">
      <c r="A35" s="1" t="s">
        <v>1</v>
      </c>
      <c r="B35" s="5" t="s">
        <v>14</v>
      </c>
      <c r="C35" s="29" t="s">
        <v>15</v>
      </c>
      <c r="D35" s="20">
        <f>D36+D43</f>
        <v>0</v>
      </c>
      <c r="E35" s="20">
        <f>E36</f>
        <v>0</v>
      </c>
      <c r="F35" s="20" t="e">
        <f t="shared" si="1"/>
        <v>#DIV/0!</v>
      </c>
    </row>
    <row r="36" spans="1:6" ht="75" hidden="1">
      <c r="A36" s="1" t="s">
        <v>1</v>
      </c>
      <c r="B36" s="4" t="s">
        <v>118</v>
      </c>
      <c r="C36" s="28" t="s">
        <v>74</v>
      </c>
      <c r="D36" s="22">
        <f>D37+D39+D41</f>
        <v>0</v>
      </c>
      <c r="E36" s="22">
        <f>E37+E39</f>
        <v>0</v>
      </c>
      <c r="F36" s="22" t="e">
        <f t="shared" si="1"/>
        <v>#DIV/0!</v>
      </c>
    </row>
    <row r="37" spans="1:6" ht="62.25" hidden="1" customHeight="1">
      <c r="A37" s="1" t="s">
        <v>1</v>
      </c>
      <c r="B37" s="4" t="s">
        <v>119</v>
      </c>
      <c r="C37" s="28" t="s">
        <v>29</v>
      </c>
      <c r="D37" s="22">
        <f>D38</f>
        <v>0</v>
      </c>
      <c r="E37" s="22">
        <f>E38</f>
        <v>0</v>
      </c>
      <c r="F37" s="22" t="e">
        <f t="shared" si="1"/>
        <v>#DIV/0!</v>
      </c>
    </row>
    <row r="38" spans="1:6" ht="64.5" hidden="1" customHeight="1">
      <c r="A38" s="1" t="s">
        <v>26</v>
      </c>
      <c r="B38" s="4" t="s">
        <v>120</v>
      </c>
      <c r="C38" s="28" t="s">
        <v>30</v>
      </c>
      <c r="D38" s="42">
        <v>0</v>
      </c>
      <c r="E38" s="42">
        <v>0</v>
      </c>
      <c r="F38" s="21" t="e">
        <f t="shared" si="1"/>
        <v>#DIV/0!</v>
      </c>
    </row>
    <row r="39" spans="1:6" ht="32.25" hidden="1" customHeight="1">
      <c r="A39" s="1" t="s">
        <v>1</v>
      </c>
      <c r="B39" s="7" t="s">
        <v>121</v>
      </c>
      <c r="C39" s="28" t="s">
        <v>31</v>
      </c>
      <c r="D39" s="22">
        <v>0</v>
      </c>
      <c r="E39" s="22">
        <f>E40</f>
        <v>0</v>
      </c>
      <c r="F39" s="22" t="e">
        <f t="shared" si="1"/>
        <v>#DIV/0!</v>
      </c>
    </row>
    <row r="40" spans="1:6" ht="30.75" hidden="1" customHeight="1">
      <c r="A40" s="1" t="s">
        <v>94</v>
      </c>
      <c r="B40" s="7" t="s">
        <v>52</v>
      </c>
      <c r="C40" s="28" t="s">
        <v>32</v>
      </c>
      <c r="D40" s="22">
        <v>0</v>
      </c>
      <c r="E40" s="22">
        <v>0</v>
      </c>
      <c r="F40" s="22" t="e">
        <f t="shared" si="1"/>
        <v>#DIV/0!</v>
      </c>
    </row>
    <row r="41" spans="1:6" ht="0.75" hidden="1" customHeight="1">
      <c r="A41" s="1" t="s">
        <v>1</v>
      </c>
      <c r="B41" s="7" t="s">
        <v>122</v>
      </c>
      <c r="C41" s="28" t="s">
        <v>123</v>
      </c>
      <c r="D41" s="22">
        <f>D42</f>
        <v>0</v>
      </c>
      <c r="E41" s="22"/>
      <c r="F41" s="22"/>
    </row>
    <row r="42" spans="1:6" ht="33.75" hidden="1" customHeight="1">
      <c r="A42" s="1" t="s">
        <v>1</v>
      </c>
      <c r="B42" s="7" t="s">
        <v>124</v>
      </c>
      <c r="C42" s="28" t="s">
        <v>125</v>
      </c>
      <c r="D42" s="42"/>
      <c r="E42" s="42"/>
      <c r="F42" s="42"/>
    </row>
    <row r="43" spans="1:6" ht="33" hidden="1" customHeight="1">
      <c r="A43" s="1" t="s">
        <v>1</v>
      </c>
      <c r="B43" s="7" t="s">
        <v>126</v>
      </c>
      <c r="C43" s="28" t="s">
        <v>75</v>
      </c>
      <c r="D43" s="22">
        <f>D44</f>
        <v>0</v>
      </c>
      <c r="E43" s="22"/>
      <c r="F43" s="22"/>
    </row>
    <row r="44" spans="1:6" ht="31.5" hidden="1" customHeight="1">
      <c r="A44" s="1" t="s">
        <v>1</v>
      </c>
      <c r="B44" s="7" t="s">
        <v>127</v>
      </c>
      <c r="C44" s="28" t="s">
        <v>53</v>
      </c>
      <c r="D44" s="22">
        <f>D45</f>
        <v>0</v>
      </c>
      <c r="E44" s="22"/>
      <c r="F44" s="22"/>
    </row>
    <row r="45" spans="1:6" ht="33" hidden="1" customHeight="1">
      <c r="A45" s="1" t="s">
        <v>1</v>
      </c>
      <c r="B45" s="7" t="s">
        <v>54</v>
      </c>
      <c r="C45" s="28" t="s">
        <v>76</v>
      </c>
      <c r="D45" s="42"/>
      <c r="E45" s="42"/>
      <c r="F45" s="42"/>
    </row>
    <row r="46" spans="1:6" ht="31.5" hidden="1" customHeight="1">
      <c r="A46" s="10" t="s">
        <v>1</v>
      </c>
      <c r="B46" s="9" t="s">
        <v>33</v>
      </c>
      <c r="C46" s="31" t="s">
        <v>128</v>
      </c>
      <c r="D46" s="20">
        <f>D47+D49</f>
        <v>0</v>
      </c>
      <c r="E46" s="20">
        <f>E49</f>
        <v>0</v>
      </c>
      <c r="F46" s="20" t="e">
        <f>E46/D46*100</f>
        <v>#DIV/0!</v>
      </c>
    </row>
    <row r="47" spans="1:6" ht="0.75" hidden="1" customHeight="1">
      <c r="A47" s="1" t="s">
        <v>1</v>
      </c>
      <c r="B47" s="7" t="s">
        <v>129</v>
      </c>
      <c r="C47" s="28" t="s">
        <v>130</v>
      </c>
      <c r="D47" s="22">
        <f>D48</f>
        <v>0</v>
      </c>
      <c r="E47" s="22"/>
      <c r="F47" s="22"/>
    </row>
    <row r="48" spans="1:6" ht="29.25" hidden="1" customHeight="1">
      <c r="A48" s="1" t="s">
        <v>1</v>
      </c>
      <c r="B48" s="7" t="s">
        <v>131</v>
      </c>
      <c r="C48" s="28" t="s">
        <v>132</v>
      </c>
      <c r="D48" s="21"/>
      <c r="E48" s="21"/>
      <c r="F48" s="21"/>
    </row>
    <row r="49" spans="1:6" ht="17.25" hidden="1" customHeight="1">
      <c r="A49" s="1" t="s">
        <v>1</v>
      </c>
      <c r="B49" s="7" t="s">
        <v>133</v>
      </c>
      <c r="C49" s="28" t="s">
        <v>134</v>
      </c>
      <c r="D49" s="39">
        <f>D50+D52</f>
        <v>0</v>
      </c>
      <c r="E49" s="39">
        <f>E50+E52</f>
        <v>0</v>
      </c>
      <c r="F49" s="39" t="e">
        <f>E49/D49*100</f>
        <v>#DIV/0!</v>
      </c>
    </row>
    <row r="50" spans="1:6" ht="34.5" hidden="1" customHeight="1">
      <c r="A50" s="1" t="s">
        <v>1</v>
      </c>
      <c r="B50" s="7" t="s">
        <v>135</v>
      </c>
      <c r="C50" s="28" t="s">
        <v>136</v>
      </c>
      <c r="D50" s="41">
        <f>D51</f>
        <v>0</v>
      </c>
      <c r="E50" s="41">
        <f>E51</f>
        <v>0</v>
      </c>
      <c r="F50" s="41" t="e">
        <f>E50/D50*100</f>
        <v>#DIV/0!</v>
      </c>
    </row>
    <row r="51" spans="1:6" ht="33" hidden="1" customHeight="1">
      <c r="A51" s="1" t="s">
        <v>94</v>
      </c>
      <c r="B51" s="7" t="s">
        <v>98</v>
      </c>
      <c r="C51" s="28" t="s">
        <v>137</v>
      </c>
      <c r="D51" s="21">
        <v>0</v>
      </c>
      <c r="E51" s="21">
        <v>0</v>
      </c>
      <c r="F51" s="21" t="e">
        <f>E51/D51*100</f>
        <v>#DIV/0!</v>
      </c>
    </row>
    <row r="52" spans="1:6" ht="32.25" hidden="1" customHeight="1">
      <c r="A52" s="1" t="s">
        <v>1</v>
      </c>
      <c r="B52" s="7" t="s">
        <v>138</v>
      </c>
      <c r="C52" s="28" t="s">
        <v>139</v>
      </c>
      <c r="D52" s="41">
        <f>D53</f>
        <v>0</v>
      </c>
      <c r="E52" s="41">
        <f>E53</f>
        <v>0</v>
      </c>
      <c r="F52" s="41" t="e">
        <f>E52/D52*100</f>
        <v>#DIV/0!</v>
      </c>
    </row>
    <row r="53" spans="1:6" ht="28.5" hidden="1" customHeight="1">
      <c r="A53" s="1" t="s">
        <v>1</v>
      </c>
      <c r="B53" s="7" t="s">
        <v>140</v>
      </c>
      <c r="C53" s="28" t="s">
        <v>141</v>
      </c>
      <c r="D53" s="21">
        <v>0</v>
      </c>
      <c r="E53" s="21"/>
      <c r="F53" s="21" t="e">
        <f>E53/D53*100</f>
        <v>#DIV/0!</v>
      </c>
    </row>
    <row r="54" spans="1:6" ht="33.75" hidden="1" customHeight="1">
      <c r="A54" s="1" t="s">
        <v>55</v>
      </c>
      <c r="B54" s="7" t="s">
        <v>61</v>
      </c>
      <c r="C54" s="28" t="s">
        <v>69</v>
      </c>
      <c r="D54" s="21"/>
      <c r="E54" s="21"/>
      <c r="F54" s="21"/>
    </row>
    <row r="55" spans="1:6" ht="29.25" hidden="1" customHeight="1">
      <c r="A55" s="10" t="s">
        <v>1</v>
      </c>
      <c r="B55" s="9" t="s">
        <v>24</v>
      </c>
      <c r="C55" s="32" t="s">
        <v>25</v>
      </c>
      <c r="D55" s="22">
        <f>D63</f>
        <v>0</v>
      </c>
      <c r="E55" s="22"/>
      <c r="F55" s="22"/>
    </row>
    <row r="56" spans="1:6" ht="25.5" hidden="1" customHeight="1">
      <c r="A56" s="1" t="s">
        <v>55</v>
      </c>
      <c r="B56" s="7" t="s">
        <v>77</v>
      </c>
      <c r="C56" s="28" t="s">
        <v>79</v>
      </c>
      <c r="D56" s="22">
        <f>D57+D60</f>
        <v>0</v>
      </c>
      <c r="E56" s="22"/>
      <c r="F56" s="22"/>
    </row>
    <row r="57" spans="1:6" ht="27.75" hidden="1" customHeight="1">
      <c r="A57" s="1" t="s">
        <v>55</v>
      </c>
      <c r="B57" s="7" t="s">
        <v>142</v>
      </c>
      <c r="C57" s="28" t="s">
        <v>143</v>
      </c>
      <c r="D57" s="22">
        <f>D58+D59</f>
        <v>0</v>
      </c>
      <c r="E57" s="22"/>
      <c r="F57" s="22"/>
    </row>
    <row r="58" spans="1:6" ht="30.75" hidden="1" customHeight="1">
      <c r="A58" s="1" t="s">
        <v>55</v>
      </c>
      <c r="B58" s="7" t="s">
        <v>144</v>
      </c>
      <c r="C58" s="28" t="s">
        <v>80</v>
      </c>
      <c r="D58" s="23"/>
      <c r="E58" s="23"/>
      <c r="F58" s="23"/>
    </row>
    <row r="59" spans="1:6" ht="28.5" hidden="1" customHeight="1">
      <c r="A59" s="1" t="s">
        <v>55</v>
      </c>
      <c r="B59" s="7" t="s">
        <v>145</v>
      </c>
      <c r="C59" s="28" t="s">
        <v>81</v>
      </c>
      <c r="D59" s="23"/>
      <c r="E59" s="23"/>
      <c r="F59" s="23"/>
    </row>
    <row r="60" spans="1:6" ht="33.75" hidden="1" customHeight="1">
      <c r="A60" s="1" t="s">
        <v>55</v>
      </c>
      <c r="B60" s="7" t="s">
        <v>146</v>
      </c>
      <c r="C60" s="28" t="s">
        <v>82</v>
      </c>
      <c r="D60" s="22">
        <f>D61+D62</f>
        <v>0</v>
      </c>
      <c r="E60" s="22"/>
      <c r="F60" s="22"/>
    </row>
    <row r="61" spans="1:6" ht="26.25" hidden="1" customHeight="1">
      <c r="A61" s="1" t="s">
        <v>55</v>
      </c>
      <c r="B61" s="7" t="s">
        <v>147</v>
      </c>
      <c r="C61" s="28" t="s">
        <v>83</v>
      </c>
      <c r="D61" s="23"/>
      <c r="E61" s="23"/>
      <c r="F61" s="23"/>
    </row>
    <row r="62" spans="1:6" ht="18" hidden="1" customHeight="1">
      <c r="A62" s="1" t="s">
        <v>55</v>
      </c>
      <c r="B62" s="7" t="s">
        <v>148</v>
      </c>
      <c r="C62" s="28" t="s">
        <v>84</v>
      </c>
      <c r="D62" s="23"/>
      <c r="E62" s="23"/>
      <c r="F62" s="23"/>
    </row>
    <row r="63" spans="1:6" ht="33.75" hidden="1" customHeight="1">
      <c r="A63" s="1" t="s">
        <v>1</v>
      </c>
      <c r="B63" s="7" t="s">
        <v>78</v>
      </c>
      <c r="C63" s="28" t="s">
        <v>85</v>
      </c>
      <c r="D63" s="22">
        <f>D64+D66</f>
        <v>0</v>
      </c>
      <c r="E63" s="22"/>
      <c r="F63" s="22"/>
    </row>
    <row r="64" spans="1:6" ht="25.5" hidden="1" customHeight="1">
      <c r="A64" s="1" t="s">
        <v>1</v>
      </c>
      <c r="B64" s="7" t="s">
        <v>64</v>
      </c>
      <c r="C64" s="28" t="s">
        <v>34</v>
      </c>
      <c r="D64" s="22">
        <f>D65</f>
        <v>0</v>
      </c>
      <c r="E64" s="22"/>
      <c r="F64" s="22"/>
    </row>
    <row r="65" spans="1:6" ht="27" hidden="1" customHeight="1">
      <c r="A65" s="1" t="s">
        <v>26</v>
      </c>
      <c r="B65" s="7" t="s">
        <v>65</v>
      </c>
      <c r="C65" s="28" t="s">
        <v>35</v>
      </c>
      <c r="D65" s="21"/>
      <c r="E65" s="21"/>
      <c r="F65" s="21"/>
    </row>
    <row r="66" spans="1:6" ht="24.75" hidden="1" customHeight="1">
      <c r="A66" s="1" t="s">
        <v>1</v>
      </c>
      <c r="B66" s="7" t="s">
        <v>149</v>
      </c>
      <c r="C66" s="28" t="s">
        <v>86</v>
      </c>
      <c r="D66" s="22">
        <f>D67</f>
        <v>0</v>
      </c>
      <c r="E66" s="22"/>
      <c r="F66" s="22"/>
    </row>
    <row r="67" spans="1:6" ht="25.5" hidden="1" customHeight="1">
      <c r="A67" s="1" t="s">
        <v>55</v>
      </c>
      <c r="B67" s="7" t="s">
        <v>150</v>
      </c>
      <c r="C67" s="28" t="s">
        <v>87</v>
      </c>
      <c r="D67" s="21"/>
      <c r="E67" s="21"/>
      <c r="F67" s="21"/>
    </row>
    <row r="68" spans="1:6" ht="28.5" hidden="1" customHeight="1">
      <c r="A68" s="10" t="s">
        <v>1</v>
      </c>
      <c r="B68" s="9" t="s">
        <v>89</v>
      </c>
      <c r="C68" s="31" t="s">
        <v>88</v>
      </c>
      <c r="D68" s="20">
        <f>D69+D71</f>
        <v>0</v>
      </c>
      <c r="E68" s="20"/>
      <c r="F68" s="20"/>
    </row>
    <row r="69" spans="1:6" ht="29.25" hidden="1" customHeight="1">
      <c r="A69" s="1" t="s">
        <v>1</v>
      </c>
      <c r="B69" s="7" t="s">
        <v>151</v>
      </c>
      <c r="C69" s="28" t="s">
        <v>152</v>
      </c>
      <c r="D69" s="41">
        <f>D70</f>
        <v>0</v>
      </c>
      <c r="E69" s="41"/>
      <c r="F69" s="41"/>
    </row>
    <row r="70" spans="1:6" ht="27.75" hidden="1" customHeight="1">
      <c r="A70" s="11">
        <v>936</v>
      </c>
      <c r="B70" s="7" t="s">
        <v>153</v>
      </c>
      <c r="C70" s="28" t="s">
        <v>154</v>
      </c>
      <c r="D70" s="23"/>
      <c r="E70" s="23"/>
      <c r="F70" s="23"/>
    </row>
    <row r="71" spans="1:6" ht="27.75" hidden="1" customHeight="1">
      <c r="A71" s="11" t="s">
        <v>55</v>
      </c>
      <c r="B71" s="7" t="s">
        <v>90</v>
      </c>
      <c r="C71" s="28" t="s">
        <v>92</v>
      </c>
      <c r="D71" s="41">
        <f>D72</f>
        <v>0</v>
      </c>
      <c r="E71" s="41"/>
      <c r="F71" s="41"/>
    </row>
    <row r="72" spans="1:6" ht="25.5" hidden="1" customHeight="1">
      <c r="A72" s="11" t="s">
        <v>55</v>
      </c>
      <c r="B72" s="7" t="s">
        <v>91</v>
      </c>
      <c r="C72" s="28" t="s">
        <v>93</v>
      </c>
      <c r="D72" s="21"/>
      <c r="E72" s="21"/>
      <c r="F72" s="21"/>
    </row>
    <row r="73" spans="1:6" ht="26.25" hidden="1" customHeight="1">
      <c r="A73" s="10" t="s">
        <v>1</v>
      </c>
      <c r="B73" s="9" t="s">
        <v>71</v>
      </c>
      <c r="C73" s="31" t="s">
        <v>70</v>
      </c>
      <c r="D73" s="20">
        <f>D74+D76</f>
        <v>0</v>
      </c>
      <c r="E73" s="20">
        <f>E74</f>
        <v>0</v>
      </c>
      <c r="F73" s="20">
        <f>D73*100</f>
        <v>0</v>
      </c>
    </row>
    <row r="74" spans="1:6" ht="25.5" hidden="1" customHeight="1">
      <c r="A74" s="1" t="s">
        <v>1</v>
      </c>
      <c r="B74" s="7" t="s">
        <v>195</v>
      </c>
      <c r="C74" s="28" t="s">
        <v>196</v>
      </c>
      <c r="D74" s="22">
        <f>D75</f>
        <v>0</v>
      </c>
      <c r="E74" s="22">
        <f>E75</f>
        <v>0</v>
      </c>
      <c r="F74" s="22" t="e">
        <f>E74/D74*100</f>
        <v>#DIV/0!</v>
      </c>
    </row>
    <row r="75" spans="1:6" ht="20.25" hidden="1" customHeight="1">
      <c r="A75" s="1" t="s">
        <v>94</v>
      </c>
      <c r="B75" s="7" t="s">
        <v>197</v>
      </c>
      <c r="C75" s="28" t="s">
        <v>198</v>
      </c>
      <c r="D75" s="20">
        <v>0</v>
      </c>
      <c r="E75" s="20">
        <v>0</v>
      </c>
      <c r="F75" s="20" t="e">
        <f>E75/D75*100</f>
        <v>#DIV/0!</v>
      </c>
    </row>
    <row r="76" spans="1:6" ht="27" hidden="1" customHeight="1">
      <c r="A76" s="1" t="s">
        <v>1</v>
      </c>
      <c r="B76" s="7" t="s">
        <v>156</v>
      </c>
      <c r="C76" s="28" t="s">
        <v>157</v>
      </c>
      <c r="D76" s="22">
        <f>D77</f>
        <v>0</v>
      </c>
      <c r="E76" s="22"/>
      <c r="F76" s="22"/>
    </row>
    <row r="77" spans="1:6" ht="28.5" hidden="1" customHeight="1">
      <c r="A77" s="1" t="s">
        <v>1</v>
      </c>
      <c r="B77" s="7" t="s">
        <v>158</v>
      </c>
      <c r="C77" s="28" t="s">
        <v>159</v>
      </c>
      <c r="D77" s="21"/>
      <c r="E77" s="21"/>
      <c r="F77" s="21"/>
    </row>
    <row r="78" spans="1:6" ht="27.75" customHeight="1">
      <c r="A78" s="16" t="s">
        <v>1</v>
      </c>
      <c r="B78" s="15" t="s">
        <v>16</v>
      </c>
      <c r="C78" s="25" t="s">
        <v>17</v>
      </c>
      <c r="D78" s="18">
        <f>D79+D95+D98+D103+D107</f>
        <v>1126.9000000000001</v>
      </c>
      <c r="E78" s="18">
        <f>E79+E95+E98</f>
        <v>276.8</v>
      </c>
      <c r="F78" s="18">
        <f t="shared" ref="F78:F84" si="2">E78/D78*100</f>
        <v>24.562960333658708</v>
      </c>
    </row>
    <row r="79" spans="1:6" ht="30">
      <c r="A79" s="2" t="s">
        <v>1</v>
      </c>
      <c r="B79" s="5" t="s">
        <v>18</v>
      </c>
      <c r="C79" s="33" t="s">
        <v>41</v>
      </c>
      <c r="D79" s="24">
        <f>D80+D85+D88+D93</f>
        <v>1126.9000000000001</v>
      </c>
      <c r="E79" s="24">
        <f>E80+E85+E88+E93</f>
        <v>276.8</v>
      </c>
      <c r="F79" s="24">
        <f t="shared" si="2"/>
        <v>24.562960333658708</v>
      </c>
    </row>
    <row r="80" spans="1:6" ht="29.25" customHeight="1">
      <c r="A80" s="1" t="s">
        <v>1</v>
      </c>
      <c r="B80" s="5" t="s">
        <v>199</v>
      </c>
      <c r="C80" s="29" t="s">
        <v>19</v>
      </c>
      <c r="D80" s="20">
        <f>D81+D83</f>
        <v>807.2</v>
      </c>
      <c r="E80" s="20">
        <f>E81+E83</f>
        <v>201.8</v>
      </c>
      <c r="F80" s="20">
        <f t="shared" si="2"/>
        <v>25</v>
      </c>
    </row>
    <row r="81" spans="1:6" ht="27.75" customHeight="1">
      <c r="A81" s="1" t="s">
        <v>1</v>
      </c>
      <c r="B81" s="4" t="s">
        <v>200</v>
      </c>
      <c r="C81" s="27" t="s">
        <v>36</v>
      </c>
      <c r="D81" s="22">
        <f>D82</f>
        <v>807.2</v>
      </c>
      <c r="E81" s="22">
        <f>E82</f>
        <v>201.8</v>
      </c>
      <c r="F81" s="22">
        <f t="shared" si="2"/>
        <v>25</v>
      </c>
    </row>
    <row r="82" spans="1:6" ht="22.5" customHeight="1">
      <c r="A82" s="11">
        <v>0</v>
      </c>
      <c r="B82" s="7" t="s">
        <v>210</v>
      </c>
      <c r="C82" s="28" t="s">
        <v>56</v>
      </c>
      <c r="D82" s="42">
        <v>807.2</v>
      </c>
      <c r="E82" s="42">
        <v>201.8</v>
      </c>
      <c r="F82" s="21">
        <f t="shared" si="2"/>
        <v>25</v>
      </c>
    </row>
    <row r="83" spans="1:6" ht="27.75" hidden="1" customHeight="1">
      <c r="A83" s="1" t="s">
        <v>1</v>
      </c>
      <c r="B83" s="7" t="s">
        <v>201</v>
      </c>
      <c r="C83" s="28" t="s">
        <v>20</v>
      </c>
      <c r="D83" s="22">
        <f>D84</f>
        <v>0</v>
      </c>
      <c r="E83" s="22">
        <f>E84</f>
        <v>0</v>
      </c>
      <c r="F83" s="22" t="e">
        <f t="shared" si="2"/>
        <v>#DIV/0!</v>
      </c>
    </row>
    <row r="84" spans="1:6" ht="29.25" hidden="1" customHeight="1">
      <c r="A84" s="1" t="s">
        <v>94</v>
      </c>
      <c r="B84" s="7" t="s">
        <v>202</v>
      </c>
      <c r="C84" s="28" t="s">
        <v>57</v>
      </c>
      <c r="D84" s="42">
        <v>0</v>
      </c>
      <c r="E84" s="42">
        <v>0</v>
      </c>
      <c r="F84" s="21" t="e">
        <f t="shared" si="2"/>
        <v>#DIV/0!</v>
      </c>
    </row>
    <row r="85" spans="1:6" ht="27.75" customHeight="1">
      <c r="A85" s="1" t="s">
        <v>1</v>
      </c>
      <c r="B85" s="5" t="s">
        <v>203</v>
      </c>
      <c r="C85" s="31" t="s">
        <v>160</v>
      </c>
      <c r="D85" s="22">
        <f>D86</f>
        <v>10.7</v>
      </c>
      <c r="E85" s="22">
        <f>E86</f>
        <v>5.3</v>
      </c>
      <c r="F85" s="22">
        <f t="shared" ref="F85:F90" si="3">E85/D85*100</f>
        <v>49.532710280373834</v>
      </c>
    </row>
    <row r="86" spans="1:6" ht="29.25" customHeight="1">
      <c r="A86" s="1" t="s">
        <v>1</v>
      </c>
      <c r="B86" s="4" t="s">
        <v>204</v>
      </c>
      <c r="C86" s="28" t="s">
        <v>62</v>
      </c>
      <c r="D86" s="22">
        <f>D87</f>
        <v>10.7</v>
      </c>
      <c r="E86" s="22">
        <f>E87</f>
        <v>5.3</v>
      </c>
      <c r="F86" s="22">
        <f t="shared" si="3"/>
        <v>49.532710280373834</v>
      </c>
    </row>
    <row r="87" spans="1:6" ht="30.75" customHeight="1">
      <c r="A87" s="1" t="s">
        <v>1</v>
      </c>
      <c r="B87" s="4" t="s">
        <v>205</v>
      </c>
      <c r="C87" s="28" t="s">
        <v>63</v>
      </c>
      <c r="D87" s="21">
        <v>10.7</v>
      </c>
      <c r="E87" s="21">
        <v>5.3</v>
      </c>
      <c r="F87" s="21">
        <f t="shared" si="3"/>
        <v>49.532710280373834</v>
      </c>
    </row>
    <row r="88" spans="1:6" ht="28.5">
      <c r="A88" s="10" t="s">
        <v>1</v>
      </c>
      <c r="B88" s="9" t="s">
        <v>206</v>
      </c>
      <c r="C88" s="31" t="s">
        <v>37</v>
      </c>
      <c r="D88" s="20">
        <f>D89+D91</f>
        <v>92.8</v>
      </c>
      <c r="E88" s="20">
        <f>E89</f>
        <v>21.7</v>
      </c>
      <c r="F88" s="20">
        <f t="shared" si="3"/>
        <v>23.383620689655171</v>
      </c>
    </row>
    <row r="89" spans="1:6" ht="30" customHeight="1">
      <c r="A89" s="1" t="s">
        <v>1</v>
      </c>
      <c r="B89" s="7" t="s">
        <v>207</v>
      </c>
      <c r="C89" s="28" t="s">
        <v>38</v>
      </c>
      <c r="D89" s="22">
        <f>D90</f>
        <v>92.8</v>
      </c>
      <c r="E89" s="22">
        <f>E90</f>
        <v>21.7</v>
      </c>
      <c r="F89" s="22">
        <f t="shared" si="3"/>
        <v>23.383620689655171</v>
      </c>
    </row>
    <row r="90" spans="1:6" ht="44.25" customHeight="1">
      <c r="A90" s="1" t="s">
        <v>94</v>
      </c>
      <c r="B90" s="7" t="s">
        <v>209</v>
      </c>
      <c r="C90" s="28" t="s">
        <v>58</v>
      </c>
      <c r="D90" s="42">
        <v>92.8</v>
      </c>
      <c r="E90" s="42">
        <v>21.7</v>
      </c>
      <c r="F90" s="21">
        <f t="shared" si="3"/>
        <v>23.383620689655171</v>
      </c>
    </row>
    <row r="91" spans="1:6" ht="30" hidden="1">
      <c r="A91" s="1" t="s">
        <v>1</v>
      </c>
      <c r="B91" s="7" t="s">
        <v>161</v>
      </c>
      <c r="C91" s="34" t="s">
        <v>68</v>
      </c>
      <c r="D91" s="22">
        <f>D92</f>
        <v>0</v>
      </c>
      <c r="E91" s="22"/>
      <c r="F91" s="22"/>
    </row>
    <row r="92" spans="1:6" ht="25.15" hidden="1" customHeight="1">
      <c r="A92" s="1" t="s">
        <v>155</v>
      </c>
      <c r="B92" s="7" t="s">
        <v>67</v>
      </c>
      <c r="C92" s="34" t="s">
        <v>66</v>
      </c>
      <c r="D92" s="42"/>
      <c r="E92" s="42"/>
      <c r="F92" s="42"/>
    </row>
    <row r="93" spans="1:6" ht="30.75" customHeight="1">
      <c r="A93" s="43" t="s">
        <v>1</v>
      </c>
      <c r="B93" s="44" t="s">
        <v>162</v>
      </c>
      <c r="C93" s="45" t="s">
        <v>163</v>
      </c>
      <c r="D93" s="46">
        <f>D94</f>
        <v>216.2</v>
      </c>
      <c r="E93" s="46">
        <f>E94</f>
        <v>48</v>
      </c>
      <c r="F93" s="46">
        <f t="shared" ref="F93:F99" si="4">E93/D93*100</f>
        <v>22.201665124884368</v>
      </c>
    </row>
    <row r="94" spans="1:6" ht="23.25" customHeight="1">
      <c r="A94" s="1" t="s">
        <v>94</v>
      </c>
      <c r="B94" s="7" t="s">
        <v>208</v>
      </c>
      <c r="C94" s="34" t="s">
        <v>164</v>
      </c>
      <c r="D94" s="42">
        <v>216.2</v>
      </c>
      <c r="E94" s="42">
        <v>48</v>
      </c>
      <c r="F94" s="42">
        <f t="shared" si="4"/>
        <v>22.201665124884368</v>
      </c>
    </row>
    <row r="95" spans="1:6" ht="40.5" hidden="1" customHeight="1">
      <c r="A95" s="47" t="s">
        <v>1</v>
      </c>
      <c r="B95" s="9" t="s">
        <v>165</v>
      </c>
      <c r="C95" s="48" t="s">
        <v>166</v>
      </c>
      <c r="D95" s="49">
        <f>D96</f>
        <v>0</v>
      </c>
      <c r="E95" s="49">
        <f>E96</f>
        <v>0</v>
      </c>
      <c r="F95" s="49" t="e">
        <f t="shared" si="4"/>
        <v>#DIV/0!</v>
      </c>
    </row>
    <row r="96" spans="1:6" ht="39" hidden="1" customHeight="1">
      <c r="B96" s="7" t="s">
        <v>167</v>
      </c>
      <c r="C96" s="34" t="s">
        <v>168</v>
      </c>
      <c r="D96" s="49">
        <f>D97</f>
        <v>0</v>
      </c>
      <c r="E96" s="49">
        <f>E97</f>
        <v>0</v>
      </c>
      <c r="F96" s="49" t="e">
        <f t="shared" si="4"/>
        <v>#DIV/0!</v>
      </c>
    </row>
    <row r="97" spans="1:6" ht="39.75" hidden="1" customHeight="1">
      <c r="A97" s="1" t="s">
        <v>94</v>
      </c>
      <c r="B97" s="7" t="s">
        <v>169</v>
      </c>
      <c r="C97" s="34" t="s">
        <v>170</v>
      </c>
      <c r="D97" s="42">
        <v>0</v>
      </c>
      <c r="E97" s="42"/>
      <c r="F97" s="42" t="e">
        <f t="shared" si="4"/>
        <v>#DIV/0!</v>
      </c>
    </row>
    <row r="98" spans="1:6" s="53" customFormat="1" ht="39" hidden="1" customHeight="1">
      <c r="A98" s="10" t="s">
        <v>1</v>
      </c>
      <c r="B98" s="50" t="s">
        <v>39</v>
      </c>
      <c r="C98" s="51" t="s">
        <v>40</v>
      </c>
      <c r="D98" s="52">
        <f>D99</f>
        <v>0</v>
      </c>
      <c r="E98" s="52">
        <f>E99</f>
        <v>0</v>
      </c>
      <c r="F98" s="52" t="e">
        <f t="shared" si="4"/>
        <v>#DIV/0!</v>
      </c>
    </row>
    <row r="99" spans="1:6" ht="27" hidden="1" customHeight="1">
      <c r="A99" s="54" t="s">
        <v>1</v>
      </c>
      <c r="B99" s="7" t="s">
        <v>59</v>
      </c>
      <c r="C99" s="28" t="s">
        <v>60</v>
      </c>
      <c r="D99" s="41">
        <f>D100+D101+D102</f>
        <v>0</v>
      </c>
      <c r="E99" s="41">
        <f>E102</f>
        <v>0</v>
      </c>
      <c r="F99" s="41" t="e">
        <f t="shared" si="4"/>
        <v>#DIV/0!</v>
      </c>
    </row>
    <row r="100" spans="1:6" ht="38.25" hidden="1" customHeight="1">
      <c r="A100" s="1" t="s">
        <v>1</v>
      </c>
      <c r="B100" s="7" t="s">
        <v>171</v>
      </c>
      <c r="C100" s="28" t="s">
        <v>172</v>
      </c>
      <c r="D100" s="21"/>
      <c r="E100" s="21"/>
      <c r="F100" s="21"/>
    </row>
    <row r="101" spans="1:6" ht="36.75" hidden="1" customHeight="1">
      <c r="A101" s="1" t="s">
        <v>1</v>
      </c>
      <c r="B101" s="7" t="s">
        <v>173</v>
      </c>
      <c r="C101" s="28" t="s">
        <v>174</v>
      </c>
      <c r="D101" s="21"/>
      <c r="E101" s="21"/>
      <c r="F101" s="21"/>
    </row>
    <row r="102" spans="1:6" ht="21.75" hidden="1" customHeight="1">
      <c r="A102" s="1" t="s">
        <v>94</v>
      </c>
      <c r="B102" s="7" t="s">
        <v>175</v>
      </c>
      <c r="C102" s="28" t="s">
        <v>60</v>
      </c>
      <c r="D102" s="21">
        <v>0</v>
      </c>
      <c r="E102" s="21"/>
      <c r="F102" s="21" t="e">
        <f>E102/D102*100</f>
        <v>#DIV/0!</v>
      </c>
    </row>
    <row r="103" spans="1:6" ht="34.5" hidden="1" customHeight="1">
      <c r="A103" s="10" t="s">
        <v>1</v>
      </c>
      <c r="B103" s="9" t="s">
        <v>176</v>
      </c>
      <c r="C103" s="31" t="s">
        <v>177</v>
      </c>
      <c r="D103" s="39">
        <f>D104</f>
        <v>0</v>
      </c>
      <c r="E103" s="39"/>
      <c r="F103" s="39"/>
    </row>
    <row r="104" spans="1:6" ht="39.75" hidden="1" customHeight="1">
      <c r="A104" s="1" t="s">
        <v>1</v>
      </c>
      <c r="B104" s="7" t="s">
        <v>95</v>
      </c>
      <c r="C104" s="28" t="s">
        <v>178</v>
      </c>
      <c r="D104" s="41">
        <f>D105</f>
        <v>0</v>
      </c>
      <c r="E104" s="41"/>
      <c r="F104" s="41"/>
    </row>
    <row r="105" spans="1:6" ht="39.75" hidden="1" customHeight="1">
      <c r="A105" s="1" t="s">
        <v>1</v>
      </c>
      <c r="B105" s="7" t="s">
        <v>96</v>
      </c>
      <c r="C105" s="28" t="s">
        <v>179</v>
      </c>
      <c r="D105" s="41">
        <f>D106</f>
        <v>0</v>
      </c>
      <c r="E105" s="41"/>
      <c r="F105" s="41"/>
    </row>
    <row r="106" spans="1:6" ht="34.5" hidden="1" customHeight="1">
      <c r="A106" s="1" t="s">
        <v>55</v>
      </c>
      <c r="B106" s="7" t="s">
        <v>180</v>
      </c>
      <c r="C106" s="28" t="s">
        <v>181</v>
      </c>
      <c r="D106" s="21"/>
      <c r="E106" s="21"/>
      <c r="F106" s="21"/>
    </row>
    <row r="107" spans="1:6" ht="35.25" hidden="1" customHeight="1">
      <c r="A107" s="10" t="s">
        <v>1</v>
      </c>
      <c r="B107" s="9" t="s">
        <v>182</v>
      </c>
      <c r="C107" s="31" t="s">
        <v>183</v>
      </c>
      <c r="D107" s="39">
        <f>D108</f>
        <v>0</v>
      </c>
      <c r="E107" s="39">
        <f>E108</f>
        <v>0</v>
      </c>
      <c r="F107" s="39"/>
    </row>
    <row r="108" spans="1:6" ht="35.25" hidden="1" customHeight="1">
      <c r="A108" s="1" t="s">
        <v>1</v>
      </c>
      <c r="B108" s="7" t="s">
        <v>184</v>
      </c>
      <c r="C108" s="28" t="s">
        <v>185</v>
      </c>
      <c r="D108" s="21"/>
      <c r="E108" s="21"/>
      <c r="F108" s="21"/>
    </row>
    <row r="109" spans="1:6" ht="30" customHeight="1">
      <c r="A109" s="55" t="s">
        <v>21</v>
      </c>
      <c r="B109" s="55"/>
      <c r="C109" s="55"/>
      <c r="D109" s="17">
        <f>D8+D78</f>
        <v>4068.9</v>
      </c>
      <c r="E109" s="17">
        <f>E8+E78</f>
        <v>1033.0999999999999</v>
      </c>
      <c r="F109" s="17">
        <f>E109/D109*100</f>
        <v>25.390154587234875</v>
      </c>
    </row>
  </sheetData>
  <mergeCells count="8">
    <mergeCell ref="A109:C109"/>
    <mergeCell ref="A6:F6"/>
    <mergeCell ref="A1:D1"/>
    <mergeCell ref="A2:D2"/>
    <mergeCell ref="A3:D3"/>
    <mergeCell ref="A4:D4"/>
    <mergeCell ref="A7:B7"/>
    <mergeCell ref="A5:D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fitToHeight="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IV65536"/>
    </sheetView>
  </sheetViews>
  <sheetFormatPr defaultRowHeight="12.75"/>
  <cols>
    <col min="1" max="16384" width="9.140625" style="8"/>
  </cols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8" sqref="C28"/>
    </sheetView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на2011г</vt:lpstr>
      <vt:lpstr>1</vt:lpstr>
      <vt:lpstr>2</vt:lpstr>
    </vt:vector>
  </TitlesOfParts>
  <Company>RAIFO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plan2</dc:creator>
  <cp:lastModifiedBy>Пользователь Windows</cp:lastModifiedBy>
  <cp:lastPrinted>2015-05-06T04:52:58Z</cp:lastPrinted>
  <dcterms:created xsi:type="dcterms:W3CDTF">2006-11-21T10:38:50Z</dcterms:created>
  <dcterms:modified xsi:type="dcterms:W3CDTF">2022-04-25T10:27:08Z</dcterms:modified>
</cp:coreProperties>
</file>